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Hoja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H29" i="1" l="1"/>
  <c r="F29" i="1"/>
  <c r="E29" i="1"/>
  <c r="G29" i="1" s="1"/>
  <c r="H28" i="1"/>
  <c r="F28" i="1"/>
  <c r="E28" i="1"/>
  <c r="G28" i="1" s="1"/>
  <c r="H27" i="1"/>
  <c r="F27" i="1"/>
  <c r="E27" i="1"/>
  <c r="G27" i="1" s="1"/>
  <c r="H26" i="1"/>
  <c r="F26" i="1"/>
  <c r="E26" i="1"/>
  <c r="G26" i="1" s="1"/>
  <c r="H25" i="1"/>
  <c r="F25" i="1"/>
  <c r="E25" i="1"/>
  <c r="G25" i="1" s="1"/>
  <c r="H24" i="1"/>
  <c r="F24" i="1"/>
  <c r="E24" i="1"/>
  <c r="G24" i="1" s="1"/>
  <c r="H23" i="1"/>
  <c r="F23" i="1"/>
  <c r="E23" i="1"/>
  <c r="G23" i="1" s="1"/>
  <c r="H22" i="1"/>
  <c r="F22" i="1"/>
  <c r="E22" i="1"/>
  <c r="G22" i="1" s="1"/>
  <c r="H21" i="1"/>
  <c r="F21" i="1"/>
  <c r="E21" i="1"/>
  <c r="G21" i="1" s="1"/>
  <c r="H20" i="1"/>
  <c r="F20" i="1"/>
  <c r="E20" i="1"/>
  <c r="G20" i="1" s="1"/>
  <c r="H19" i="1"/>
  <c r="F19" i="1"/>
  <c r="E19" i="1"/>
  <c r="G19" i="1" s="1"/>
  <c r="H16" i="1"/>
  <c r="F16" i="1"/>
  <c r="E16" i="1"/>
  <c r="G16" i="1" s="1"/>
  <c r="H15" i="1"/>
  <c r="F15" i="1"/>
  <c r="E15" i="1"/>
  <c r="G15" i="1" s="1"/>
  <c r="H14" i="1"/>
  <c r="F14" i="1"/>
  <c r="E14" i="1"/>
  <c r="G14" i="1" s="1"/>
  <c r="H13" i="1"/>
  <c r="F13" i="1"/>
  <c r="E13" i="1"/>
  <c r="G13" i="1" s="1"/>
  <c r="H12" i="1"/>
  <c r="F12" i="1"/>
  <c r="E12" i="1"/>
  <c r="G12" i="1" s="1"/>
  <c r="H11" i="1"/>
  <c r="F11" i="1"/>
  <c r="E11" i="1"/>
  <c r="G11" i="1" s="1"/>
  <c r="H10" i="1"/>
  <c r="F10" i="1"/>
  <c r="E10" i="1"/>
  <c r="G10" i="1" s="1"/>
  <c r="H9" i="1"/>
  <c r="F9" i="1"/>
  <c r="E9" i="1"/>
  <c r="G9" i="1" s="1"/>
  <c r="H8" i="1"/>
  <c r="F8" i="1"/>
  <c r="E8" i="1"/>
  <c r="G8" i="1" s="1"/>
  <c r="H7" i="1"/>
  <c r="F7" i="1"/>
  <c r="E7" i="1"/>
  <c r="G7" i="1" s="1"/>
  <c r="H6" i="1"/>
  <c r="F6" i="1"/>
  <c r="E6" i="1"/>
  <c r="G6" i="1" s="1"/>
  <c r="H5" i="1"/>
  <c r="F5" i="1"/>
  <c r="E5" i="1"/>
  <c r="G5" i="1" s="1"/>
  <c r="H4" i="1"/>
  <c r="F4" i="1"/>
  <c r="E4" i="1"/>
  <c r="G4" i="1" s="1"/>
</calcChain>
</file>

<file path=xl/sharedStrings.xml><?xml version="1.0" encoding="utf-8"?>
<sst xmlns="http://schemas.openxmlformats.org/spreadsheetml/2006/main" count="63" uniqueCount="48">
  <si>
    <t xml:space="preserve">             ESCALA SALARIAL  Para el Mes de JUNIO 2023</t>
  </si>
  <si>
    <t xml:space="preserve">                                    RAMA PANADEROS                      </t>
  </si>
  <si>
    <t>CATEGORIAS</t>
  </si>
  <si>
    <t>BASICO</t>
  </si>
  <si>
    <t>Presen tismo</t>
  </si>
  <si>
    <t>Puntua lidad</t>
  </si>
  <si>
    <t>Basico Total</t>
  </si>
  <si>
    <t>HORAS  al 50%</t>
  </si>
  <si>
    <t>HORAS  al 100%</t>
  </si>
  <si>
    <t>SUMA 15% NO REMUNERA.</t>
  </si>
  <si>
    <t>OFICIAL</t>
  </si>
  <si>
    <t>MEDIO OFICIAL</t>
  </si>
  <si>
    <t>AYUDANTE</t>
  </si>
  <si>
    <t>COCINERO/RA</t>
  </si>
  <si>
    <t>EMPAREDADOR/A</t>
  </si>
  <si>
    <t>ENCARGADO/DA</t>
  </si>
  <si>
    <t>CAJERO/A</t>
  </si>
  <si>
    <t>DEPENDIENTE/A</t>
  </si>
  <si>
    <t>ADMINISTRATIVO/A</t>
  </si>
  <si>
    <t>REPARTIDOR</t>
  </si>
  <si>
    <t>PEON O MANTENIMI.</t>
  </si>
  <si>
    <t>AYUDANTE REPAR.</t>
  </si>
  <si>
    <t>APRENDIZ</t>
  </si>
  <si>
    <t xml:space="preserve">                               RAMA INGLESEROS   </t>
  </si>
  <si>
    <t xml:space="preserve">BASICO </t>
  </si>
  <si>
    <t>ADMINISTRATIVOS</t>
  </si>
  <si>
    <t>CORTADOR</t>
  </si>
  <si>
    <t>RALLADOR</t>
  </si>
  <si>
    <t xml:space="preserve">  SE DEJA ACLARADO QUE TODAS LAS CATEGORIAS QUE LABOREN 8 HORAS DIARIAS </t>
  </si>
  <si>
    <t xml:space="preserve">     TENDRAN 20 MINUTOS DE DESCANSO O REFRIGERIO POR CADA JORNADA LABORAL</t>
  </si>
  <si>
    <t xml:space="preserve">            ASIGNACION FAMILIAR POR HIJOS,  Resolución ANSES Nº 45/2023 A Partir 01/03/2023 </t>
  </si>
  <si>
    <t xml:space="preserve">               REMUNERACION hasta $177.554,00 = $ 11.465,00</t>
  </si>
  <si>
    <t xml:space="preserve">               REMUNERACION ENTRE $177.554,01 Y $ 260.403,01 = $ 7.732,00</t>
  </si>
  <si>
    <t xml:space="preserve">             REMUNERACION ENTRE $ 260.403,01 y $300.645,00 = $ 4.675,00</t>
  </si>
  <si>
    <t xml:space="preserve">               REMUNERACION ENTRE $ 300.645,01 Y $ 808.124,00  = $ 2.410,00</t>
  </si>
  <si>
    <t xml:space="preserve">             VERIFIQUE EN SU LIQUIDACIÓN DE SUELDO, QUE FIGUREN LOS SIGUIENTES ÍTEM: </t>
  </si>
  <si>
    <r>
      <t xml:space="preserve">     </t>
    </r>
    <r>
      <rPr>
        <i/>
        <u/>
        <sz val="10"/>
        <rFont val="Arial"/>
        <family val="2"/>
      </rPr>
      <t xml:space="preserve"> RETENCIONES</t>
    </r>
  </si>
  <si>
    <r>
      <t>APORTE PATRONA</t>
    </r>
    <r>
      <rPr>
        <sz val="10"/>
        <rFont val="Arial"/>
      </rPr>
      <t>L</t>
    </r>
  </si>
  <si>
    <t xml:space="preserve">      2% SINDICAL</t>
  </si>
  <si>
    <t xml:space="preserve">1% C. Y FINES SOCIALES </t>
  </si>
  <si>
    <t xml:space="preserve">      1% SEGURO DE VIDA</t>
  </si>
  <si>
    <t>1,5% ANTIGÜEDAD</t>
  </si>
  <si>
    <t>(sueldo mensual por cada año)</t>
  </si>
  <si>
    <t xml:space="preserve">      1% SEGURO DE SEPELIO</t>
  </si>
  <si>
    <t xml:space="preserve">      1% C. Y FINES SOCIALES</t>
  </si>
  <si>
    <t xml:space="preserve">  IMPORTANTE:   CODIGO   DE   OBRA SOCIAL   N° 113908</t>
  </si>
  <si>
    <t xml:space="preserve">    COMISION DIRECTIVA UNION PERSONAL DE PANADERIAS Y AFINES</t>
  </si>
  <si>
    <t xml:space="preserve">                         TRABAJANDO POR LOS PANADEROS, UPPA. CABA.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</si>
</sst>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&quot;$ &quot;* #,##0_ ;_ &quot;$ &quot;* \-#,##0_ ;_ &quot;$ &quot;* \-??_ ;_ @_ "/>
    <numFmt numFmtId="165" formatCode="_ &quot;$ &quot;* #,##0.00_ ;_ &quot;$ &quot;* \-#,##0.00_ ;_ &quot;$ &quot;* \-??_ ;_ @_ "/>
    <numFmt numFmtId="166" formatCode="&quot;$ &quot;#,##0;[Red]&quot;$ -&quot;#,##0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name val="Arial"/>
    </font>
    <font>
      <i/>
      <u/>
      <sz val="10"/>
      <name val="Arial"/>
      <family val="2"/>
    </font>
    <font>
      <b/>
      <u/>
      <sz val="14"/>
      <name val="Bell MT"/>
      <family val="1"/>
    </font>
    <font>
      <sz val="14"/>
      <name val="Bell MT"/>
      <family val="1"/>
    </font>
    <font>
      <sz val="14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0" fontId="1" fillId="0" borderId="0"/>
  </cellStyleXfs>
  <cellXfs count="57">
    <xf numFmtId="0" fontId="0" fillId="0" borderId="0" xfId="0"/>
    <xf numFmtId="0" fontId="2" fillId="0" borderId="0" xfId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left"/>
    </xf>
    <xf numFmtId="0" fontId="3" fillId="0" borderId="0" xfId="1" applyFont="1"/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left"/>
    </xf>
    <xf numFmtId="0" fontId="4" fillId="0" borderId="1" xfId="2" applyFont="1" applyBorder="1" applyAlignment="1">
      <alignment horizontal="center" vertical="center" wrapText="1" readingOrder="1"/>
    </xf>
    <xf numFmtId="0" fontId="4" fillId="0" borderId="1" xfId="1" applyFont="1" applyBorder="1" applyAlignment="1">
      <alignment horizontal="center" vertical="center" wrapText="1" readingOrder="1"/>
    </xf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/>
    </xf>
    <xf numFmtId="164" fontId="6" fillId="0" borderId="1" xfId="2" applyNumberFormat="1" applyFont="1" applyBorder="1" applyAlignment="1">
      <alignment horizontal="center" vertical="center"/>
    </xf>
    <xf numFmtId="166" fontId="4" fillId="0" borderId="1" xfId="3" applyNumberFormat="1" applyFont="1" applyFill="1" applyBorder="1" applyAlignment="1" applyProtection="1">
      <alignment horizontal="center" vertical="center"/>
    </xf>
    <xf numFmtId="164" fontId="4" fillId="0" borderId="1" xfId="4" applyNumberFormat="1" applyFont="1" applyFill="1" applyBorder="1" applyAlignment="1" applyProtection="1">
      <alignment horizontal="center" vertical="center"/>
    </xf>
    <xf numFmtId="164" fontId="7" fillId="0" borderId="1" xfId="0" applyNumberFormat="1" applyFont="1" applyBorder="1"/>
    <xf numFmtId="0" fontId="4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166" fontId="3" fillId="0" borderId="0" xfId="1" applyNumberFormat="1" applyFont="1" applyAlignment="1">
      <alignment horizontal="center"/>
    </xf>
    <xf numFmtId="0" fontId="8" fillId="0" borderId="0" xfId="1" applyFont="1" applyAlignment="1">
      <alignment horizontal="center" vertical="center"/>
    </xf>
    <xf numFmtId="0" fontId="4" fillId="0" borderId="1" xfId="2" applyFont="1" applyBorder="1" applyAlignment="1">
      <alignment horizontal="center" wrapText="1" readingOrder="1"/>
    </xf>
    <xf numFmtId="166" fontId="4" fillId="0" borderId="1" xfId="1" applyNumberFormat="1" applyFont="1" applyBorder="1" applyAlignment="1">
      <alignment horizontal="center" wrapText="1" readingOrder="1"/>
    </xf>
    <xf numFmtId="0" fontId="4" fillId="0" borderId="1" xfId="1" applyFont="1" applyBorder="1" applyAlignment="1">
      <alignment horizontal="center" wrapText="1" readingOrder="1"/>
    </xf>
    <xf numFmtId="164" fontId="6" fillId="0" borderId="1" xfId="5" applyNumberFormat="1" applyFont="1" applyBorder="1" applyAlignment="1">
      <alignment horizontal="center" vertic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7" fillId="0" borderId="5" xfId="0" applyFont="1" applyBorder="1"/>
    <xf numFmtId="0" fontId="7" fillId="0" borderId="6" xfId="0" applyFont="1" applyBorder="1"/>
    <xf numFmtId="0" fontId="7" fillId="0" borderId="7" xfId="0" applyFont="1" applyBorder="1"/>
    <xf numFmtId="0" fontId="0" fillId="0" borderId="8" xfId="0" applyBorder="1" applyAlignment="1">
      <alignment horizontal="left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0" fillId="0" borderId="9" xfId="0" applyBorder="1"/>
    <xf numFmtId="0" fontId="0" fillId="0" borderId="5" xfId="0" applyBorder="1" applyAlignment="1">
      <alignment horizontal="left"/>
    </xf>
    <xf numFmtId="0" fontId="8" fillId="0" borderId="6" xfId="0" applyNumberFormat="1" applyFont="1" applyFill="1" applyBorder="1" applyAlignment="1" applyProtection="1">
      <alignment horizontal="center"/>
    </xf>
    <xf numFmtId="0" fontId="5" fillId="0" borderId="6" xfId="0" applyNumberFormat="1" applyFont="1" applyFill="1" applyBorder="1" applyAlignment="1" applyProtection="1">
      <alignment horizontal="center"/>
    </xf>
    <xf numFmtId="0" fontId="0" fillId="0" borderId="7" xfId="0" applyBorder="1"/>
    <xf numFmtId="0" fontId="5" fillId="0" borderId="2" xfId="0" applyFont="1" applyBorder="1" applyAlignment="1"/>
    <xf numFmtId="0" fontId="5" fillId="0" borderId="3" xfId="0" applyFont="1" applyBorder="1" applyAlignment="1"/>
    <xf numFmtId="0" fontId="9" fillId="0" borderId="3" xfId="0" applyFont="1" applyBorder="1"/>
    <xf numFmtId="0" fontId="0" fillId="0" borderId="4" xfId="0" applyBorder="1"/>
    <xf numFmtId="0" fontId="9" fillId="0" borderId="8" xfId="0" applyFont="1" applyBorder="1" applyAlignment="1"/>
    <xf numFmtId="0" fontId="9" fillId="0" borderId="0" xfId="0" applyFont="1" applyBorder="1" applyAlignment="1"/>
    <xf numFmtId="0" fontId="10" fillId="0" borderId="0" xfId="0" applyFont="1" applyBorder="1" applyAlignment="1"/>
    <xf numFmtId="0" fontId="9" fillId="0" borderId="0" xfId="0" applyFont="1" applyBorder="1"/>
    <xf numFmtId="0" fontId="5" fillId="0" borderId="8" xfId="0" applyFont="1" applyBorder="1" applyAlignment="1"/>
    <xf numFmtId="0" fontId="5" fillId="0" borderId="0" xfId="0" applyFont="1" applyBorder="1" applyAlignment="1"/>
    <xf numFmtId="0" fontId="5" fillId="0" borderId="5" xfId="0" applyFont="1" applyBorder="1" applyAlignment="1"/>
    <xf numFmtId="0" fontId="9" fillId="0" borderId="6" xfId="0" applyFont="1" applyBorder="1"/>
    <xf numFmtId="0" fontId="5" fillId="0" borderId="6" xfId="0" applyFont="1" applyBorder="1" applyAlignment="1"/>
    <xf numFmtId="0" fontId="11" fillId="0" borderId="0" xfId="0" applyFont="1" applyFill="1" applyBorder="1" applyAlignment="1"/>
    <xf numFmtId="0" fontId="12" fillId="0" borderId="0" xfId="0" applyFont="1" applyBorder="1"/>
    <xf numFmtId="0" fontId="13" fillId="0" borderId="0" xfId="0" applyFont="1" applyBorder="1"/>
    <xf numFmtId="0" fontId="0" fillId="0" borderId="0" xfId="0" applyBorder="1"/>
    <xf numFmtId="0" fontId="14" fillId="0" borderId="0" xfId="0" applyFont="1" applyBorder="1"/>
  </cellXfs>
  <cellStyles count="6">
    <cellStyle name="Moneda 13" xfId="4"/>
    <cellStyle name="Moneda 2" xfId="3"/>
    <cellStyle name="Normal" xfId="0" builtinId="0"/>
    <cellStyle name="Normal 2" xfId="1"/>
    <cellStyle name="Normal 8" xfId="2"/>
    <cellStyle name="Normal 9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SICOS%20PANADEROS%2029-06-2023%20SAUL-RA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RERO 2023"/>
      <sheetName val="MARZO, ABRIL2023"/>
      <sheetName val="MAYO 2023"/>
      <sheetName val="JUNIO2023"/>
      <sheetName val="JULIO2023"/>
      <sheetName val="AGOSTO2023"/>
      <sheetName val="SEPTIEMBRE2023"/>
      <sheetName val="Octubre 2023"/>
      <sheetName val="Nov.2023"/>
      <sheetName val="Febrero2023"/>
    </sheetNames>
    <sheetDataSet>
      <sheetData sheetId="0">
        <row r="4">
          <cell r="B4">
            <v>120872.56171444853</v>
          </cell>
        </row>
        <row r="5">
          <cell r="B5">
            <v>118238.61359993083</v>
          </cell>
        </row>
        <row r="6">
          <cell r="B6">
            <v>117299.88137743871</v>
          </cell>
        </row>
        <row r="7">
          <cell r="B7">
            <v>113494.05878823814</v>
          </cell>
        </row>
        <row r="10">
          <cell r="B10">
            <v>115573.91293634588</v>
          </cell>
        </row>
        <row r="12">
          <cell r="B12">
            <v>115573.91293634588</v>
          </cell>
        </row>
        <row r="13">
          <cell r="B13">
            <v>113299.20250684237</v>
          </cell>
        </row>
        <row r="14">
          <cell r="B14">
            <v>104933.34403004254</v>
          </cell>
        </row>
        <row r="17">
          <cell r="B17">
            <v>125126.64739686312</v>
          </cell>
        </row>
        <row r="18">
          <cell r="B18">
            <v>121659.54385474487</v>
          </cell>
        </row>
        <row r="19">
          <cell r="B19">
            <v>120516.88112569707</v>
          </cell>
        </row>
        <row r="20">
          <cell r="B20">
            <v>113496.01882087273</v>
          </cell>
        </row>
        <row r="21">
          <cell r="B21">
            <v>115577.34299345633</v>
          </cell>
        </row>
        <row r="22">
          <cell r="B22">
            <v>122038.91906023416</v>
          </cell>
        </row>
        <row r="23">
          <cell r="B23">
            <v>116841.56404274753</v>
          </cell>
        </row>
        <row r="24">
          <cell r="B24">
            <v>116841.56404274753</v>
          </cell>
        </row>
        <row r="25">
          <cell r="B25">
            <v>115577.34299345633</v>
          </cell>
        </row>
        <row r="26">
          <cell r="B26">
            <v>113297.24247420777</v>
          </cell>
        </row>
        <row r="27">
          <cell r="B27">
            <v>104935.30406267707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topLeftCell="A10" workbookViewId="0">
      <selection activeCell="I5" sqref="I5"/>
    </sheetView>
  </sheetViews>
  <sheetFormatPr baseColWidth="10" defaultColWidth="9.140625" defaultRowHeight="15" x14ac:dyDescent="0.25"/>
  <cols>
    <col min="2" max="2" width="17.42578125" customWidth="1"/>
    <col min="3" max="3" width="17.5703125" customWidth="1"/>
    <col min="5" max="5" width="26.5703125" customWidth="1"/>
    <col min="8" max="8" width="23" customWidth="1"/>
  </cols>
  <sheetData>
    <row r="1" spans="1:8" ht="23.25" x14ac:dyDescent="0.35">
      <c r="A1" s="1" t="s">
        <v>0</v>
      </c>
      <c r="B1" s="2"/>
      <c r="C1" s="2"/>
      <c r="D1" s="2"/>
      <c r="E1" s="2"/>
      <c r="F1" s="3"/>
      <c r="G1" s="3"/>
    </row>
    <row r="2" spans="1:8" ht="18" x14ac:dyDescent="0.25">
      <c r="A2" s="4" t="s">
        <v>1</v>
      </c>
      <c r="B2" s="5"/>
      <c r="C2" s="5"/>
      <c r="D2" s="5"/>
      <c r="E2" s="5"/>
      <c r="F2" s="6"/>
      <c r="G2" s="6"/>
    </row>
    <row r="3" spans="1:8" ht="51" x14ac:dyDescent="0.25">
      <c r="A3" s="7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0" t="s">
        <v>8</v>
      </c>
      <c r="H3" s="11" t="s">
        <v>9</v>
      </c>
    </row>
    <row r="4" spans="1:8" x14ac:dyDescent="0.25">
      <c r="A4" s="12" t="s">
        <v>10</v>
      </c>
      <c r="B4" s="13">
        <v>151090.70214306068</v>
      </c>
      <c r="C4" s="14">
        <v>2500</v>
      </c>
      <c r="D4" s="14">
        <v>2500</v>
      </c>
      <c r="E4" s="15">
        <f>SUM(B4,C4,D4)</f>
        <v>156090.70214306068</v>
      </c>
      <c r="F4" s="15">
        <f>SUM((E4/25)/7)*1.5</f>
        <v>1337.9203040833772</v>
      </c>
      <c r="G4" s="15">
        <f>SUM((E4/25)/7)*2</f>
        <v>1783.8937387778365</v>
      </c>
      <c r="H4" s="16">
        <f>+'[1]FEBRERO 2023'!$B4*15%</f>
        <v>18130.884257167279</v>
      </c>
    </row>
    <row r="5" spans="1:8" x14ac:dyDescent="0.25">
      <c r="A5" s="12" t="s">
        <v>11</v>
      </c>
      <c r="B5" s="13">
        <v>147798.26699991353</v>
      </c>
      <c r="C5" s="14">
        <v>2500</v>
      </c>
      <c r="D5" s="14">
        <v>2500</v>
      </c>
      <c r="E5" s="15">
        <f>SUM(B5,C5,D5)</f>
        <v>152798.26699991353</v>
      </c>
      <c r="F5" s="15">
        <f>SUM((E5/25)/7)*1.5</f>
        <v>1309.6994314278302</v>
      </c>
      <c r="G5" s="15">
        <f>SUM((E5/25)/7)*2</f>
        <v>1746.2659085704402</v>
      </c>
      <c r="H5" s="16">
        <f>+'[1]FEBRERO 2023'!$B5*15%</f>
        <v>17735.792039989625</v>
      </c>
    </row>
    <row r="6" spans="1:8" x14ac:dyDescent="0.25">
      <c r="A6" s="12" t="s">
        <v>12</v>
      </c>
      <c r="B6" s="13">
        <v>146624.85172179839</v>
      </c>
      <c r="C6" s="14">
        <v>2500</v>
      </c>
      <c r="D6" s="14">
        <v>2500</v>
      </c>
      <c r="E6" s="15">
        <f>SUM(B6,C6,D6)</f>
        <v>151624.85172179839</v>
      </c>
      <c r="F6" s="15">
        <f>SUM((E6/25)/7)*1.5</f>
        <v>1299.6415861868431</v>
      </c>
      <c r="G6" s="15">
        <f>SUM((E6/25)/7)*2</f>
        <v>1732.8554482491243</v>
      </c>
      <c r="H6" s="16">
        <f>+'[1]FEBRERO 2023'!$B6*15%</f>
        <v>17594.982206615805</v>
      </c>
    </row>
    <row r="7" spans="1:8" x14ac:dyDescent="0.25">
      <c r="A7" s="12" t="s">
        <v>13</v>
      </c>
      <c r="B7" s="13">
        <v>151090.70214306068</v>
      </c>
      <c r="C7" s="14">
        <v>2500</v>
      </c>
      <c r="D7" s="14">
        <v>2500</v>
      </c>
      <c r="E7" s="15">
        <f>SUM(B7,C7,D7)</f>
        <v>156090.70214306068</v>
      </c>
      <c r="F7" s="15">
        <f>SUM((E7/25)/7)*1.5</f>
        <v>1337.9203040833772</v>
      </c>
      <c r="G7" s="15">
        <f>SUM((E7/25)/7)*2</f>
        <v>1783.8937387778365</v>
      </c>
      <c r="H7" s="16">
        <f>+'[1]FEBRERO 2023'!$B$4*15%</f>
        <v>18130.884257167279</v>
      </c>
    </row>
    <row r="8" spans="1:8" x14ac:dyDescent="0.25">
      <c r="A8" s="12" t="s">
        <v>14</v>
      </c>
      <c r="B8" s="13">
        <v>151090.70214306068</v>
      </c>
      <c r="C8" s="14">
        <v>2500</v>
      </c>
      <c r="D8" s="14">
        <v>2500</v>
      </c>
      <c r="E8" s="15">
        <f t="shared" ref="E8:E16" si="0">SUM(B8,C8,D8)</f>
        <v>156090.70214306068</v>
      </c>
      <c r="F8" s="15">
        <f>SUM((E8/25)/7)*1.5</f>
        <v>1337.9203040833772</v>
      </c>
      <c r="G8" s="15">
        <f>SUM((E8/25)/7)*2</f>
        <v>1783.8937387778365</v>
      </c>
      <c r="H8" s="16">
        <f>+'[1]FEBRERO 2023'!$B$4*15%</f>
        <v>18130.884257167279</v>
      </c>
    </row>
    <row r="9" spans="1:8" x14ac:dyDescent="0.25">
      <c r="A9" s="12" t="s">
        <v>15</v>
      </c>
      <c r="B9" s="13">
        <v>151090.70214306068</v>
      </c>
      <c r="C9" s="14">
        <v>2500</v>
      </c>
      <c r="D9" s="14">
        <v>2500</v>
      </c>
      <c r="E9" s="15">
        <f>SUM(B9,C9,D9)</f>
        <v>156090.70214306068</v>
      </c>
      <c r="F9" s="15">
        <f>SUM((E9/25)/8)*1.5</f>
        <v>1170.6802660729552</v>
      </c>
      <c r="G9" s="15">
        <f>SUM((E9/25)/8)*2</f>
        <v>1560.9070214306068</v>
      </c>
      <c r="H9" s="16">
        <f>+'[1]FEBRERO 2023'!$B$4*15%</f>
        <v>18130.884257167279</v>
      </c>
    </row>
    <row r="10" spans="1:8" x14ac:dyDescent="0.25">
      <c r="A10" s="12" t="s">
        <v>16</v>
      </c>
      <c r="B10" s="13">
        <v>151090.70214306068</v>
      </c>
      <c r="C10" s="14">
        <v>2500</v>
      </c>
      <c r="D10" s="14">
        <v>2500</v>
      </c>
      <c r="E10" s="15">
        <f>SUM(B10,C10,D10)</f>
        <v>156090.70214306068</v>
      </c>
      <c r="F10" s="15">
        <f>SUM((E10/25)/8)*1.5</f>
        <v>1170.6802660729552</v>
      </c>
      <c r="G10" s="15">
        <f>SUM((E10/25)/8)*2</f>
        <v>1560.9070214306068</v>
      </c>
      <c r="H10" s="16">
        <f>+'[1]FEBRERO 2023'!$B4*15%</f>
        <v>18130.884257167279</v>
      </c>
    </row>
    <row r="11" spans="1:8" x14ac:dyDescent="0.25">
      <c r="A11" s="12" t="s">
        <v>17</v>
      </c>
      <c r="B11" s="13">
        <v>151090.70214306068</v>
      </c>
      <c r="C11" s="14">
        <v>2500</v>
      </c>
      <c r="D11" s="14">
        <v>2500</v>
      </c>
      <c r="E11" s="15">
        <f t="shared" si="0"/>
        <v>156090.70214306068</v>
      </c>
      <c r="F11" s="15">
        <f t="shared" ref="F11:F16" si="1">SUM((E11/25)/8)*1.5</f>
        <v>1170.6802660729552</v>
      </c>
      <c r="G11" s="15">
        <f t="shared" ref="G11:G16" si="2">SUM((E11/25)/8)*2</f>
        <v>1560.9070214306068</v>
      </c>
      <c r="H11" s="16">
        <f>+'[1]FEBRERO 2023'!$B$4*15%</f>
        <v>18130.884257167279</v>
      </c>
    </row>
    <row r="12" spans="1:8" x14ac:dyDescent="0.25">
      <c r="A12" s="12" t="s">
        <v>18</v>
      </c>
      <c r="B12" s="13">
        <v>144467.39117043233</v>
      </c>
      <c r="C12" s="14">
        <v>2500</v>
      </c>
      <c r="D12" s="14">
        <v>2500</v>
      </c>
      <c r="E12" s="15">
        <f t="shared" si="0"/>
        <v>149467.39117043233</v>
      </c>
      <c r="F12" s="15">
        <f t="shared" si="1"/>
        <v>1121.0054337782424</v>
      </c>
      <c r="G12" s="15">
        <f t="shared" si="2"/>
        <v>1494.6739117043232</v>
      </c>
      <c r="H12" s="16">
        <f>+'[1]FEBRERO 2023'!$B10*15%</f>
        <v>17336.086940451882</v>
      </c>
    </row>
    <row r="13" spans="1:8" x14ac:dyDescent="0.25">
      <c r="A13" s="12" t="s">
        <v>19</v>
      </c>
      <c r="B13" s="13">
        <v>144467.39117043233</v>
      </c>
      <c r="C13" s="14">
        <v>2500</v>
      </c>
      <c r="D13" s="14">
        <v>2500</v>
      </c>
      <c r="E13" s="15">
        <f t="shared" si="0"/>
        <v>149467.39117043233</v>
      </c>
      <c r="F13" s="15">
        <f t="shared" si="1"/>
        <v>1121.0054337782424</v>
      </c>
      <c r="G13" s="15">
        <f t="shared" si="2"/>
        <v>1494.6739117043232</v>
      </c>
      <c r="H13" s="16">
        <f>+'[1]FEBRERO 2023'!$B12*15%</f>
        <v>17336.086940451882</v>
      </c>
    </row>
    <row r="14" spans="1:8" x14ac:dyDescent="0.25">
      <c r="A14" s="12" t="s">
        <v>20</v>
      </c>
      <c r="B14" s="13">
        <v>141867.57348529767</v>
      </c>
      <c r="C14" s="14">
        <v>2500</v>
      </c>
      <c r="D14" s="14">
        <v>2500</v>
      </c>
      <c r="E14" s="15">
        <f>SUM(B14,C14,D14)</f>
        <v>146867.57348529767</v>
      </c>
      <c r="F14" s="15">
        <f>SUM((E14/25)/8)*1.5</f>
        <v>1101.5068011397325</v>
      </c>
      <c r="G14" s="15">
        <f>SUM((E14/25)/8)*2</f>
        <v>1468.6757348529768</v>
      </c>
      <c r="H14" s="16">
        <f>+'[1]FEBRERO 2023'!$B7*15%</f>
        <v>17024.10881823572</v>
      </c>
    </row>
    <row r="15" spans="1:8" x14ac:dyDescent="0.25">
      <c r="A15" s="12" t="s">
        <v>21</v>
      </c>
      <c r="B15" s="13">
        <v>141624.00313355296</v>
      </c>
      <c r="C15" s="14">
        <v>2500</v>
      </c>
      <c r="D15" s="14">
        <v>2500</v>
      </c>
      <c r="E15" s="15">
        <f t="shared" si="0"/>
        <v>146624.00313355296</v>
      </c>
      <c r="F15" s="15">
        <f t="shared" si="1"/>
        <v>1099.6800235016472</v>
      </c>
      <c r="G15" s="15">
        <f t="shared" si="2"/>
        <v>1466.2400313355297</v>
      </c>
      <c r="H15" s="16">
        <f>+'[1]FEBRERO 2023'!$B13*15%</f>
        <v>16994.880376026354</v>
      </c>
    </row>
    <row r="16" spans="1:8" x14ac:dyDescent="0.25">
      <c r="A16" s="12" t="s">
        <v>22</v>
      </c>
      <c r="B16" s="13">
        <v>131166.68003755319</v>
      </c>
      <c r="C16" s="14">
        <v>2500</v>
      </c>
      <c r="D16" s="14">
        <v>2500</v>
      </c>
      <c r="E16" s="15">
        <f t="shared" si="0"/>
        <v>136166.68003755319</v>
      </c>
      <c r="F16" s="15">
        <f t="shared" si="1"/>
        <v>1021.2501002816489</v>
      </c>
      <c r="G16" s="15">
        <f t="shared" si="2"/>
        <v>1361.6668003755319</v>
      </c>
      <c r="H16" s="16">
        <f>+'[1]FEBRERO 2023'!$B14*15%</f>
        <v>15740.00160450638</v>
      </c>
    </row>
    <row r="17" spans="1:8" ht="18" x14ac:dyDescent="0.25">
      <c r="A17" s="17" t="s">
        <v>23</v>
      </c>
      <c r="B17" s="18"/>
      <c r="C17" s="19"/>
      <c r="D17" s="19"/>
      <c r="E17" s="18"/>
      <c r="F17" s="20"/>
      <c r="G17" s="20"/>
    </row>
    <row r="18" spans="1:8" ht="51" x14ac:dyDescent="0.25">
      <c r="A18" s="12" t="s">
        <v>2</v>
      </c>
      <c r="B18" s="21" t="s">
        <v>24</v>
      </c>
      <c r="C18" s="22" t="s">
        <v>4</v>
      </c>
      <c r="D18" s="22" t="s">
        <v>5</v>
      </c>
      <c r="E18" s="23" t="s">
        <v>6</v>
      </c>
      <c r="F18" s="10" t="s">
        <v>7</v>
      </c>
      <c r="G18" s="10" t="s">
        <v>8</v>
      </c>
      <c r="H18" s="11" t="s">
        <v>9</v>
      </c>
    </row>
    <row r="19" spans="1:8" x14ac:dyDescent="0.25">
      <c r="A19" s="12" t="s">
        <v>10</v>
      </c>
      <c r="B19" s="24">
        <v>156408.30924607889</v>
      </c>
      <c r="C19" s="14">
        <v>2500</v>
      </c>
      <c r="D19" s="14">
        <v>2500</v>
      </c>
      <c r="E19" s="15">
        <f>SUM(B19,C19,D19)</f>
        <v>161408.30924607889</v>
      </c>
      <c r="F19" s="15">
        <f t="shared" ref="F19:F25" si="3">SUM((E19/25)/7)*1.5</f>
        <v>1383.4997935378192</v>
      </c>
      <c r="G19" s="15">
        <f t="shared" ref="G19:G25" si="4">SUM((E19/25)/7)*2</f>
        <v>1844.6663913837588</v>
      </c>
      <c r="H19" s="16">
        <f>+'[1]FEBRERO 2023'!B17*15%</f>
        <v>18768.997109529468</v>
      </c>
    </row>
    <row r="20" spans="1:8" x14ac:dyDescent="0.25">
      <c r="A20" s="12" t="s">
        <v>11</v>
      </c>
      <c r="B20" s="24">
        <v>152074.42981843109</v>
      </c>
      <c r="C20" s="14">
        <v>2500</v>
      </c>
      <c r="D20" s="14">
        <v>2500</v>
      </c>
      <c r="E20" s="15">
        <f t="shared" ref="E20:E29" si="5">SUM(B20,C20,D20)</f>
        <v>157074.42981843109</v>
      </c>
      <c r="F20" s="15">
        <f t="shared" si="3"/>
        <v>1346.3522555865522</v>
      </c>
      <c r="G20" s="15">
        <f t="shared" si="4"/>
        <v>1795.1363407820697</v>
      </c>
      <c r="H20" s="16">
        <f>+'[1]FEBRERO 2023'!B18*15%</f>
        <v>18248.93157821173</v>
      </c>
    </row>
    <row r="21" spans="1:8" x14ac:dyDescent="0.25">
      <c r="A21" s="12" t="s">
        <v>12</v>
      </c>
      <c r="B21" s="24">
        <v>150646.10140712134</v>
      </c>
      <c r="C21" s="14">
        <v>2500</v>
      </c>
      <c r="D21" s="14">
        <v>2500</v>
      </c>
      <c r="E21" s="15">
        <f t="shared" si="5"/>
        <v>155646.10140712134</v>
      </c>
      <c r="F21" s="15">
        <f t="shared" si="3"/>
        <v>1334.1094406324687</v>
      </c>
      <c r="G21" s="15">
        <f t="shared" si="4"/>
        <v>1778.8125875099581</v>
      </c>
      <c r="H21" s="16">
        <f>+'[1]FEBRERO 2023'!B19*15%</f>
        <v>18077.532168854559</v>
      </c>
    </row>
    <row r="22" spans="1:8" x14ac:dyDescent="0.25">
      <c r="A22" s="12" t="s">
        <v>25</v>
      </c>
      <c r="B22" s="24">
        <v>144471.67874182042</v>
      </c>
      <c r="C22" s="14">
        <v>2500</v>
      </c>
      <c r="D22" s="14">
        <v>2500</v>
      </c>
      <c r="E22" s="15">
        <f t="shared" si="5"/>
        <v>149471.67874182042</v>
      </c>
      <c r="F22" s="15">
        <f t="shared" si="3"/>
        <v>1281.1858177870322</v>
      </c>
      <c r="G22" s="15">
        <f t="shared" si="4"/>
        <v>1708.2477570493761</v>
      </c>
      <c r="H22" s="16">
        <f>+'[1]FEBRERO 2023'!B21*15%</f>
        <v>17336.60144901845</v>
      </c>
    </row>
    <row r="23" spans="1:8" x14ac:dyDescent="0.25">
      <c r="A23" s="12" t="s">
        <v>15</v>
      </c>
      <c r="B23" s="24">
        <v>152548.64882529268</v>
      </c>
      <c r="C23" s="14">
        <v>2500</v>
      </c>
      <c r="D23" s="14">
        <v>2500</v>
      </c>
      <c r="E23" s="15">
        <f t="shared" si="5"/>
        <v>157548.64882529268</v>
      </c>
      <c r="F23" s="15">
        <f t="shared" si="3"/>
        <v>1350.41698993108</v>
      </c>
      <c r="G23" s="15">
        <f t="shared" si="4"/>
        <v>1800.5559865747734</v>
      </c>
      <c r="H23" s="16">
        <f>+'[1]FEBRERO 2023'!B22*15%</f>
        <v>18305.837859035124</v>
      </c>
    </row>
    <row r="24" spans="1:8" x14ac:dyDescent="0.25">
      <c r="A24" s="12" t="s">
        <v>26</v>
      </c>
      <c r="B24" s="24">
        <v>146051.95505343442</v>
      </c>
      <c r="C24" s="14">
        <v>2500</v>
      </c>
      <c r="D24" s="14">
        <v>2500</v>
      </c>
      <c r="E24" s="15">
        <f t="shared" si="5"/>
        <v>151051.95505343442</v>
      </c>
      <c r="F24" s="15">
        <f t="shared" si="3"/>
        <v>1294.7310433151522</v>
      </c>
      <c r="G24" s="15">
        <f t="shared" si="4"/>
        <v>1726.3080577535363</v>
      </c>
      <c r="H24" s="16">
        <f>+'[1]FEBRERO 2023'!B23*15%</f>
        <v>17526.23460641213</v>
      </c>
    </row>
    <row r="25" spans="1:8" x14ac:dyDescent="0.25">
      <c r="A25" s="12" t="s">
        <v>27</v>
      </c>
      <c r="B25" s="24">
        <v>146051.95505343442</v>
      </c>
      <c r="C25" s="14">
        <v>2500</v>
      </c>
      <c r="D25" s="14">
        <v>2500</v>
      </c>
      <c r="E25" s="15">
        <f t="shared" si="5"/>
        <v>151051.95505343442</v>
      </c>
      <c r="F25" s="15">
        <f t="shared" si="3"/>
        <v>1294.7310433151522</v>
      </c>
      <c r="G25" s="15">
        <f t="shared" si="4"/>
        <v>1726.3080577535363</v>
      </c>
      <c r="H25" s="16">
        <f>+'[1]FEBRERO 2023'!B24*15%</f>
        <v>17526.23460641213</v>
      </c>
    </row>
    <row r="26" spans="1:8" x14ac:dyDescent="0.25">
      <c r="A26" s="12" t="s">
        <v>20</v>
      </c>
      <c r="B26" s="24">
        <v>141870.02352609092</v>
      </c>
      <c r="C26" s="14">
        <v>2500</v>
      </c>
      <c r="D26" s="14">
        <v>2500</v>
      </c>
      <c r="E26" s="15">
        <f>SUM(B26,C26,D26)</f>
        <v>146870.02352609092</v>
      </c>
      <c r="F26" s="15">
        <f>SUM((E26/25)/8)*1.5</f>
        <v>1101.5251764456821</v>
      </c>
      <c r="G26" s="15">
        <f>SUM((E26/25)/8)*2</f>
        <v>1468.7002352609093</v>
      </c>
      <c r="H26" s="16">
        <f>+'[1]FEBRERO 2023'!B20*15%</f>
        <v>17024.402823130909</v>
      </c>
    </row>
    <row r="27" spans="1:8" x14ac:dyDescent="0.25">
      <c r="A27" s="12" t="s">
        <v>19</v>
      </c>
      <c r="B27" s="24">
        <v>144471.67874182042</v>
      </c>
      <c r="C27" s="14">
        <v>2500</v>
      </c>
      <c r="D27" s="14">
        <v>2500</v>
      </c>
      <c r="E27" s="15">
        <f t="shared" si="5"/>
        <v>149471.67874182042</v>
      </c>
      <c r="F27" s="15">
        <f>SUM((E27/25)/8)*1.5</f>
        <v>1121.0375905636531</v>
      </c>
      <c r="G27" s="15">
        <f>SUM((E27/25)/8)*2</f>
        <v>1494.7167874182041</v>
      </c>
      <c r="H27" s="16">
        <f>+'[1]FEBRERO 2023'!B25*15%</f>
        <v>17336.60144901845</v>
      </c>
    </row>
    <row r="28" spans="1:8" x14ac:dyDescent="0.25">
      <c r="A28" s="12" t="s">
        <v>21</v>
      </c>
      <c r="B28" s="24">
        <v>141621.55309275971</v>
      </c>
      <c r="C28" s="14">
        <v>2500</v>
      </c>
      <c r="D28" s="14">
        <v>2500</v>
      </c>
      <c r="E28" s="15">
        <f t="shared" si="5"/>
        <v>146621.55309275971</v>
      </c>
      <c r="F28" s="15">
        <f>SUM((E28/25)/8)*1.5</f>
        <v>1099.661648195698</v>
      </c>
      <c r="G28" s="15">
        <f>SUM((E28/25)/8)*2</f>
        <v>1466.2155309275972</v>
      </c>
      <c r="H28" s="16">
        <f>+'[1]FEBRERO 2023'!B26*15%</f>
        <v>16994.586371131165</v>
      </c>
    </row>
    <row r="29" spans="1:8" x14ac:dyDescent="0.25">
      <c r="A29" s="12" t="s">
        <v>22</v>
      </c>
      <c r="B29" s="24">
        <v>131169.13007834632</v>
      </c>
      <c r="C29" s="14">
        <v>2500</v>
      </c>
      <c r="D29" s="14">
        <v>2500</v>
      </c>
      <c r="E29" s="15">
        <f t="shared" si="5"/>
        <v>136169.13007834632</v>
      </c>
      <c r="F29" s="15">
        <f>SUM((E29/25)/8)*1.5</f>
        <v>1021.2684755875974</v>
      </c>
      <c r="G29" s="15">
        <f>SUM((E29/25)/8)*2</f>
        <v>1361.6913007834632</v>
      </c>
      <c r="H29" s="16">
        <f>+'[1]FEBRERO 2023'!B27*15%</f>
        <v>15740.295609401559</v>
      </c>
    </row>
    <row r="30" spans="1:8" x14ac:dyDescent="0.25">
      <c r="A30" s="25" t="s">
        <v>28</v>
      </c>
      <c r="B30" s="26"/>
      <c r="C30" s="26"/>
      <c r="D30" s="26"/>
      <c r="E30" s="26"/>
      <c r="F30" s="26"/>
      <c r="G30" s="26"/>
      <c r="H30" s="27"/>
    </row>
    <row r="31" spans="1:8" x14ac:dyDescent="0.25">
      <c r="A31" s="28" t="s">
        <v>29</v>
      </c>
      <c r="B31" s="29"/>
      <c r="C31" s="29"/>
      <c r="D31" s="29"/>
      <c r="E31" s="29"/>
      <c r="F31" s="29"/>
      <c r="G31" s="29"/>
      <c r="H31" s="30"/>
    </row>
    <row r="32" spans="1:8" x14ac:dyDescent="0.25">
      <c r="A32" s="31"/>
      <c r="B32" s="32"/>
      <c r="C32" s="33" t="s">
        <v>30</v>
      </c>
      <c r="D32" s="32"/>
      <c r="E32" s="33"/>
      <c r="F32" s="33"/>
      <c r="G32" s="33"/>
      <c r="H32" s="34"/>
    </row>
    <row r="33" spans="1:8" x14ac:dyDescent="0.25">
      <c r="A33" s="31"/>
      <c r="B33" s="32"/>
      <c r="C33" s="33" t="s">
        <v>31</v>
      </c>
      <c r="D33" s="33"/>
      <c r="E33" s="33"/>
      <c r="F33" s="33"/>
      <c r="G33" s="33"/>
      <c r="H33" s="34"/>
    </row>
    <row r="34" spans="1:8" x14ac:dyDescent="0.25">
      <c r="A34" s="31"/>
      <c r="B34" s="32"/>
      <c r="C34" s="33" t="s">
        <v>32</v>
      </c>
      <c r="D34" s="33"/>
      <c r="E34" s="32"/>
      <c r="F34" s="32"/>
      <c r="G34" s="32"/>
      <c r="H34" s="34"/>
    </row>
    <row r="35" spans="1:8" x14ac:dyDescent="0.25">
      <c r="A35" s="31"/>
      <c r="B35" s="32"/>
      <c r="C35" s="33" t="s">
        <v>33</v>
      </c>
      <c r="D35" s="33"/>
      <c r="E35" s="33"/>
      <c r="F35" s="33"/>
      <c r="G35" s="33"/>
      <c r="H35" s="34"/>
    </row>
    <row r="36" spans="1:8" x14ac:dyDescent="0.25">
      <c r="A36" s="35"/>
      <c r="B36" s="36"/>
      <c r="C36" s="37" t="s">
        <v>34</v>
      </c>
      <c r="D36" s="37"/>
      <c r="E36" s="37"/>
      <c r="F36" s="37"/>
      <c r="G36" s="37"/>
      <c r="H36" s="38"/>
    </row>
    <row r="37" spans="1:8" x14ac:dyDescent="0.25">
      <c r="A37" s="39" t="s">
        <v>35</v>
      </c>
      <c r="B37" s="40"/>
      <c r="C37" s="40"/>
      <c r="D37" s="40"/>
      <c r="E37" s="40"/>
      <c r="F37" s="41"/>
      <c r="G37" s="41"/>
      <c r="H37" s="42"/>
    </row>
    <row r="38" spans="1:8" x14ac:dyDescent="0.25">
      <c r="A38" s="43" t="s">
        <v>36</v>
      </c>
      <c r="B38" s="44"/>
      <c r="C38" s="45" t="s">
        <v>37</v>
      </c>
      <c r="D38" s="44"/>
      <c r="E38" s="46"/>
      <c r="F38" s="46"/>
      <c r="G38" s="46"/>
      <c r="H38" s="34"/>
    </row>
    <row r="39" spans="1:8" x14ac:dyDescent="0.25">
      <c r="A39" s="47" t="s">
        <v>38</v>
      </c>
      <c r="B39" s="48"/>
      <c r="C39" s="48" t="s">
        <v>39</v>
      </c>
      <c r="D39" s="48"/>
      <c r="E39" s="46"/>
      <c r="F39" s="46"/>
      <c r="G39" s="46"/>
      <c r="H39" s="34"/>
    </row>
    <row r="40" spans="1:8" x14ac:dyDescent="0.25">
      <c r="A40" s="47" t="s">
        <v>40</v>
      </c>
      <c r="B40" s="46"/>
      <c r="C40" s="48" t="s">
        <v>41</v>
      </c>
      <c r="D40" s="46"/>
      <c r="E40" s="48" t="s">
        <v>42</v>
      </c>
      <c r="F40" s="48"/>
      <c r="G40" s="46"/>
      <c r="H40" s="34"/>
    </row>
    <row r="41" spans="1:8" x14ac:dyDescent="0.25">
      <c r="A41" s="47" t="s">
        <v>43</v>
      </c>
      <c r="B41" s="48"/>
      <c r="C41" s="46"/>
      <c r="D41" s="46"/>
      <c r="E41" s="46"/>
      <c r="F41" s="46"/>
      <c r="G41" s="46"/>
      <c r="H41" s="34"/>
    </row>
    <row r="42" spans="1:8" x14ac:dyDescent="0.25">
      <c r="A42" s="49" t="s">
        <v>44</v>
      </c>
      <c r="B42" s="50"/>
      <c r="C42" s="51" t="s">
        <v>45</v>
      </c>
      <c r="D42" s="50"/>
      <c r="E42" s="51"/>
      <c r="F42" s="51"/>
      <c r="G42" s="50"/>
      <c r="H42" s="38"/>
    </row>
    <row r="43" spans="1:8" ht="19.5" x14ac:dyDescent="0.35">
      <c r="A43" s="52" t="s">
        <v>46</v>
      </c>
      <c r="B43" s="53"/>
      <c r="C43" s="53"/>
      <c r="D43" s="53"/>
      <c r="E43" s="53"/>
      <c r="F43" s="53"/>
      <c r="G43" s="54"/>
      <c r="H43" s="55"/>
    </row>
    <row r="44" spans="1:8" ht="15.75" x14ac:dyDescent="0.25">
      <c r="A44" s="56" t="s">
        <v>47</v>
      </c>
      <c r="B44" s="56"/>
      <c r="C44" s="56"/>
      <c r="D44" s="56"/>
      <c r="E44" s="56"/>
      <c r="F44" s="56"/>
      <c r="G44" s="56"/>
    </row>
  </sheetData>
  <mergeCells count="1">
    <mergeCell ref="A30:H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2023-09-25T15:59:08Z</dcterms:modified>
</cp:coreProperties>
</file>